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filterPrivacy="1" defaultThemeVersion="124226"/>
  <xr:revisionPtr revIDLastSave="0" documentId="13_ncr:1_{D931C1C5-C325-42D9-99F8-7ED0A944FB1B}" xr6:coauthVersionLast="47" xr6:coauthVersionMax="47" xr10:uidLastSave="{00000000-0000-0000-0000-000000000000}"/>
  <bookViews>
    <workbookView xWindow="-120" yWindow="-120" windowWidth="20730" windowHeight="11160" activeTab="4" xr2:uid="{00000000-000D-0000-FFFF-FFFF00000000}"/>
  </bookViews>
  <sheets>
    <sheet name="CNPR" sheetId="1" r:id="rId1"/>
    <sheet name="CNRV" sheetId="2" r:id="rId2"/>
    <sheet name="LTVA" sheetId="3" r:id="rId3"/>
    <sheet name="incepatori" sheetId="4" r:id="rId4"/>
    <sheet name="avansati" sheetId="5" r:id="rId5"/>
  </sheets>
  <definedNames>
    <definedName name="_xlnm._FilterDatabase" localSheetId="3" hidden="1">incepatori!$A$51:$D$60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5" i="5" l="1"/>
  <c r="E41" i="4"/>
  <c r="H16" i="4"/>
  <c r="H29" i="4"/>
  <c r="D41" i="4"/>
  <c r="D42" i="4"/>
  <c r="D43" i="4"/>
  <c r="I55" i="5"/>
  <c r="I51" i="5"/>
  <c r="D52" i="5"/>
  <c r="D53" i="5"/>
  <c r="D54" i="5"/>
  <c r="D55" i="5"/>
  <c r="D56" i="5"/>
  <c r="D51" i="5"/>
  <c r="M27" i="5"/>
  <c r="L27" i="5"/>
  <c r="K27" i="5"/>
  <c r="J27" i="5"/>
  <c r="F27" i="5"/>
  <c r="E27" i="5"/>
  <c r="D27" i="5"/>
  <c r="C27" i="5"/>
  <c r="D58" i="4"/>
  <c r="D59" i="4"/>
  <c r="D60" i="4"/>
  <c r="D55" i="4"/>
  <c r="D56" i="4"/>
  <c r="D57" i="4"/>
  <c r="D53" i="4"/>
  <c r="D54" i="4"/>
  <c r="D52" i="4"/>
  <c r="D28" i="4"/>
  <c r="M28" i="4"/>
  <c r="L28" i="4"/>
  <c r="K28" i="4"/>
  <c r="J28" i="4"/>
  <c r="F28" i="4"/>
  <c r="F42" i="4" s="1"/>
  <c r="E28" i="4"/>
  <c r="C28" i="4"/>
  <c r="D15" i="5"/>
  <c r="K15" i="5"/>
  <c r="L15" i="5"/>
  <c r="M15" i="5"/>
  <c r="F40" i="5" s="1"/>
  <c r="J15" i="5"/>
  <c r="E15" i="5"/>
  <c r="F15" i="5"/>
  <c r="G25" i="5"/>
  <c r="I25" i="5"/>
  <c r="G26" i="5"/>
  <c r="I26" i="5"/>
  <c r="G13" i="5"/>
  <c r="I13" i="5"/>
  <c r="G14" i="5"/>
  <c r="I14" i="5"/>
  <c r="L15" i="4"/>
  <c r="E15" i="4"/>
  <c r="D15" i="4"/>
  <c r="J15" i="4"/>
  <c r="K15" i="4"/>
  <c r="M15" i="4"/>
  <c r="F41" i="4" s="1"/>
  <c r="F15" i="4"/>
  <c r="F43" i="4" s="1"/>
  <c r="C15" i="4"/>
  <c r="I14" i="4"/>
  <c r="G26" i="4"/>
  <c r="I26" i="4"/>
  <c r="G27" i="4"/>
  <c r="I27" i="4"/>
  <c r="I13" i="4"/>
  <c r="G13" i="4"/>
  <c r="G14" i="4"/>
  <c r="I24" i="5"/>
  <c r="G24" i="5"/>
  <c r="I25" i="4"/>
  <c r="G25" i="4"/>
  <c r="I12" i="5"/>
  <c r="G12" i="5"/>
  <c r="I12" i="4"/>
  <c r="G12" i="4"/>
  <c r="G15" i="4" s="1"/>
  <c r="I15" i="4" l="1"/>
  <c r="G15" i="5"/>
  <c r="F39" i="5"/>
  <c r="I27" i="5"/>
  <c r="G27" i="5"/>
  <c r="I15" i="5"/>
  <c r="I28" i="4"/>
  <c r="G28" i="4"/>
  <c r="D39" i="5" l="1"/>
  <c r="D40" i="5"/>
  <c r="H28" i="5"/>
</calcChain>
</file>

<file path=xl/sharedStrings.xml><?xml version="1.0" encoding="utf-8"?>
<sst xmlns="http://schemas.openxmlformats.org/spreadsheetml/2006/main" count="311" uniqueCount="129">
  <si>
    <t>Unitatea de învățământ</t>
  </si>
  <si>
    <t>Secțiunea (Începători/Avansați)</t>
  </si>
  <si>
    <t>Numele și prenumele elevului</t>
  </si>
  <si>
    <t xml:space="preserve">Clasa </t>
  </si>
  <si>
    <t>Profesor coordonator</t>
  </si>
  <si>
    <t>Elevi participanți la etapa județeană - Tinerii dezbat 2023</t>
  </si>
  <si>
    <t>Burduja Anda-Maria</t>
  </si>
  <si>
    <t xml:space="preserve">a XI-a </t>
  </si>
  <si>
    <t>Negru Elena-Daniela</t>
  </si>
  <si>
    <t>începători</t>
  </si>
  <si>
    <t>C.N. „Petru Rareș”</t>
  </si>
  <si>
    <t>Ignea Bianca</t>
  </si>
  <si>
    <t>Teacu Constantin-Mateo</t>
  </si>
  <si>
    <t xml:space="preserve">a X-a </t>
  </si>
  <si>
    <t>Popa Ioana</t>
  </si>
  <si>
    <t>a XII-a</t>
  </si>
  <si>
    <t>Iordăchescu Lucian</t>
  </si>
  <si>
    <t>Avansați</t>
  </si>
  <si>
    <t xml:space="preserve">a XII-a </t>
  </si>
  <si>
    <t>a IX-a</t>
  </si>
  <si>
    <t>Pepene Emilia Gabriela</t>
  </si>
  <si>
    <t>Scurtu Iancu Matei</t>
  </si>
  <si>
    <t>Gal Lucca James</t>
  </si>
  <si>
    <t>Colegiul Național „Roman-Vodă”</t>
  </si>
  <si>
    <t>Adam Alessia Nicoleta</t>
  </si>
  <si>
    <t>XI</t>
  </si>
  <si>
    <t>Prisacaru Roxana</t>
  </si>
  <si>
    <t>Tudor Ștefania Naiana</t>
  </si>
  <si>
    <t>X</t>
  </si>
  <si>
    <t>Radu Ingrid Ana</t>
  </si>
  <si>
    <t>Ciuchi Rebeca</t>
  </si>
  <si>
    <t>IX</t>
  </si>
  <si>
    <t>Popa Elena Brîndușa</t>
  </si>
  <si>
    <t>Începători</t>
  </si>
  <si>
    <t>Coroban Silviu Iulian</t>
  </si>
  <si>
    <t>Costescu George Victor</t>
  </si>
  <si>
    <t>Liceul Teoretic „Vasile Alecsandri” Săbăoani</t>
  </si>
  <si>
    <t>Ciobanu Denisa-Alexandra</t>
  </si>
  <si>
    <t>a XI-a</t>
  </si>
  <si>
    <t>Gavrilă Ana-Cătălina</t>
  </si>
  <si>
    <t>Petruț Alexandra Elena</t>
  </si>
  <si>
    <t>Țurcanu Marta</t>
  </si>
  <si>
    <t>nr. crt.</t>
  </si>
  <si>
    <t>scor</t>
  </si>
  <si>
    <t>Secțiunea Avansați</t>
  </si>
  <si>
    <t>Secțiunea Începători</t>
  </si>
  <si>
    <t>LTVA</t>
  </si>
  <si>
    <t>Judge</t>
  </si>
  <si>
    <t>PROP</t>
  </si>
  <si>
    <t>OPP</t>
  </si>
  <si>
    <t>OLIMPIADA DE ARGUMENTARE, DEZBATERE SI GANDIRE CRITICA "TINERII DEZBAT"</t>
  </si>
  <si>
    <t>ETAPA JUDETEANA, 09.06.2023</t>
  </si>
  <si>
    <t xml:space="preserve">Guvern </t>
  </si>
  <si>
    <t>Opozitie</t>
  </si>
  <si>
    <t>Colegiul National „Petru Rareș”, Piatra Neamt</t>
  </si>
  <si>
    <t>Colegiul National „Roman Voda”, Roman</t>
  </si>
  <si>
    <t>Moțiunea:</t>
  </si>
  <si>
    <t>Moțiunea</t>
  </si>
  <si>
    <t>Acest Parlament ar impune posturilor de televiziune responsabilități educaționale și etice față de public</t>
  </si>
  <si>
    <t>CNPR</t>
  </si>
  <si>
    <t>CNRV</t>
  </si>
  <si>
    <t>Echipa</t>
  </si>
  <si>
    <t>Wins</t>
  </si>
  <si>
    <t>Ballots</t>
  </si>
  <si>
    <t>Score</t>
  </si>
  <si>
    <t>Win margin</t>
  </si>
  <si>
    <t>Reply Score</t>
  </si>
  <si>
    <t>Team rank</t>
  </si>
  <si>
    <t>Speaker rank</t>
  </si>
  <si>
    <t>Nume</t>
  </si>
  <si>
    <t>Round Breakdown</t>
  </si>
  <si>
    <t>Speeches</t>
  </si>
  <si>
    <t>Reply</t>
  </si>
  <si>
    <t>Replies</t>
  </si>
  <si>
    <t>Nr. crt.</t>
  </si>
  <si>
    <t>Pintilie Ionela</t>
  </si>
  <si>
    <t>P1: Țurcanu Marta</t>
  </si>
  <si>
    <t>P2: Ciobanu Denisa-Alexandra</t>
  </si>
  <si>
    <t>P3: Petruț Alexandra Elena</t>
  </si>
  <si>
    <t>PR: Ciobanu Denisa-Alexandra</t>
  </si>
  <si>
    <t>O1: Ignea Bianca</t>
  </si>
  <si>
    <t>O2: Burduja Anda-Maria</t>
  </si>
  <si>
    <t>O3: Teacu Constantin-Mateo</t>
  </si>
  <si>
    <t>OR: Burduja Anda-Maria</t>
  </si>
  <si>
    <t>0-1</t>
  </si>
  <si>
    <t>0-3</t>
  </si>
  <si>
    <t>Bumbu Mirela-Ionela</t>
  </si>
  <si>
    <t>Dăscălița Maria-Daniela</t>
  </si>
  <si>
    <t>Medie</t>
  </si>
  <si>
    <t>P1: Scurtu Iancu Matei</t>
  </si>
  <si>
    <t xml:space="preserve">P2: Popa Ioana </t>
  </si>
  <si>
    <t>PR: Popa Ioana</t>
  </si>
  <si>
    <t>P3: Pepene Emilia Gabriela</t>
  </si>
  <si>
    <t>O1: Adam Alessia Nicoleta</t>
  </si>
  <si>
    <t>O2: Tudor Ștefania Naiana</t>
  </si>
  <si>
    <t>OR: Tudor Ștefania Naiana</t>
  </si>
  <si>
    <t>O3: Radu Ingrid Ana</t>
  </si>
  <si>
    <t>medie</t>
  </si>
  <si>
    <t>1-0</t>
  </si>
  <si>
    <t>Colegiul National „Roman Vodă”, Roman</t>
  </si>
  <si>
    <t>Acest Parlament consideră că penalizarea echipelor sportive pentru fapte comise de fanii lor este justificată</t>
  </si>
  <si>
    <t>P1: Ciuchi Rebeca</t>
  </si>
  <si>
    <t>P2: Coroban Silviu Iulian</t>
  </si>
  <si>
    <t>P3: Costescu George Victor</t>
  </si>
  <si>
    <t>Acest Parlament crede că jurnalismul trebuie să examineze, să dezbată și să cerceteze toate lucrurile fără excepție și fără a ține cont de sentimentele nimănui</t>
  </si>
  <si>
    <t>PR: Coroban Silviu Iulian</t>
  </si>
  <si>
    <t>Runda preliminară 1</t>
  </si>
  <si>
    <t>Runda preliminară 2</t>
  </si>
  <si>
    <t>Acest Parlament ar interzice utilizarea rețelei sociale TikTok în România</t>
  </si>
  <si>
    <t>P1: Adam Alessia Nicoleta</t>
  </si>
  <si>
    <t xml:space="preserve">P2: Tudor Ștefania Naiana </t>
  </si>
  <si>
    <t>P3: Radu Ingrid Ana</t>
  </si>
  <si>
    <t>O1: Scurtu Iancu Mate</t>
  </si>
  <si>
    <t>PR: Tudor Ștefania Naiana</t>
  </si>
  <si>
    <t xml:space="preserve">O2: Popa Ioana </t>
  </si>
  <si>
    <t>O3: Pepene Emilia Gabriela</t>
  </si>
  <si>
    <t>OR:  Popa Ioana</t>
  </si>
  <si>
    <t>2-1</t>
  </si>
  <si>
    <t>3-0</t>
  </si>
  <si>
    <t>Președinte executiv,</t>
  </si>
  <si>
    <t>prof. Ionela-Meda Știrbu</t>
  </si>
  <si>
    <t>Vicepreședinte</t>
  </si>
  <si>
    <t>prof. Roxana Prisacaru</t>
  </si>
  <si>
    <t>wins-nr. meciuri câștigate</t>
  </si>
  <si>
    <t>ballots-nr. arbitri care au acordat câștig de cauză echipei</t>
  </si>
  <si>
    <t>score- punctaj total</t>
  </si>
  <si>
    <t>win margin-diferența cu care s-a câștigat</t>
  </si>
  <si>
    <t>reply score-scor al discursurilor sumative</t>
  </si>
  <si>
    <t>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</si>
</sst>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1" xfId="0" applyBorder="1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wrapText="1"/>
    </xf>
    <xf numFmtId="14" fontId="0" fillId="0" borderId="0" xfId="0" applyNumberFormat="1"/>
    <xf numFmtId="0" fontId="0" fillId="0" borderId="2" xfId="0" applyBorder="1"/>
    <xf numFmtId="0" fontId="0" fillId="0" borderId="3" xfId="0" applyBorder="1"/>
    <xf numFmtId="0" fontId="0" fillId="0" borderId="2" xfId="0" applyBorder="1" applyAlignment="1">
      <alignment wrapText="1"/>
    </xf>
    <xf numFmtId="0" fontId="3" fillId="0" borderId="0" xfId="0" applyFont="1"/>
    <xf numFmtId="0" fontId="4" fillId="0" borderId="0" xfId="0" applyFont="1"/>
    <xf numFmtId="49" fontId="0" fillId="0" borderId="1" xfId="0" applyNumberFormat="1" applyBorder="1"/>
    <xf numFmtId="14" fontId="0" fillId="0" borderId="0" xfId="0" applyNumberFormat="1" applyAlignment="1">
      <alignment horizontal="center"/>
    </xf>
    <xf numFmtId="0" fontId="0" fillId="0" borderId="1" xfId="0" applyBorder="1" applyAlignment="1">
      <alignment horizontal="center" wrapText="1"/>
    </xf>
    <xf numFmtId="0" fontId="4" fillId="0" borderId="0" xfId="0" applyFont="1" applyAlignment="1">
      <alignment horizontal="left" vertical="top" wrapText="1"/>
    </xf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E11"/>
  <sheetViews>
    <sheetView workbookViewId="0">
      <selection activeCell="I18" sqref="I18"/>
    </sheetView>
  </sheetViews>
  <sheetFormatPr defaultRowHeight="15" x14ac:dyDescent="0.25"/>
  <cols>
    <col min="1" max="1" width="22" bestFit="1" customWidth="1"/>
    <col min="2" max="2" width="28.5703125" bestFit="1" customWidth="1"/>
    <col min="3" max="3" width="8" customWidth="1"/>
    <col min="4" max="4" width="20.140625" bestFit="1" customWidth="1"/>
    <col min="5" max="5" width="29.7109375" bestFit="1" customWidth="1"/>
  </cols>
  <sheetData>
    <row r="2" spans="1:5" x14ac:dyDescent="0.25">
      <c r="B2" s="2" t="s">
        <v>5</v>
      </c>
    </row>
    <row r="3" spans="1:5" x14ac:dyDescent="0.25">
      <c r="A3" s="2"/>
      <c r="B3" s="2"/>
      <c r="C3" s="2"/>
      <c r="D3" s="2"/>
      <c r="E3" s="2"/>
    </row>
    <row r="4" spans="1:5" x14ac:dyDescent="0.25">
      <c r="A4" s="3" t="s">
        <v>0</v>
      </c>
      <c r="B4" s="3" t="s">
        <v>2</v>
      </c>
      <c r="C4" s="3" t="s">
        <v>3</v>
      </c>
      <c r="D4" s="3" t="s">
        <v>4</v>
      </c>
      <c r="E4" s="3" t="s">
        <v>1</v>
      </c>
    </row>
    <row r="5" spans="1:5" x14ac:dyDescent="0.25">
      <c r="A5" s="1" t="s">
        <v>10</v>
      </c>
      <c r="B5" s="1" t="s">
        <v>6</v>
      </c>
      <c r="C5" s="1" t="s">
        <v>7</v>
      </c>
      <c r="D5" s="1" t="s">
        <v>8</v>
      </c>
      <c r="E5" s="1" t="s">
        <v>9</v>
      </c>
    </row>
    <row r="6" spans="1:5" x14ac:dyDescent="0.25">
      <c r="A6" s="1" t="s">
        <v>10</v>
      </c>
      <c r="B6" s="1" t="s">
        <v>11</v>
      </c>
      <c r="C6" s="1" t="s">
        <v>7</v>
      </c>
      <c r="D6" s="1" t="s">
        <v>8</v>
      </c>
      <c r="E6" s="1" t="s">
        <v>9</v>
      </c>
    </row>
    <row r="7" spans="1:5" x14ac:dyDescent="0.25">
      <c r="A7" s="1" t="s">
        <v>10</v>
      </c>
      <c r="B7" s="1" t="s">
        <v>12</v>
      </c>
      <c r="C7" s="1" t="s">
        <v>13</v>
      </c>
      <c r="D7" s="1" t="s">
        <v>8</v>
      </c>
      <c r="E7" s="1" t="s">
        <v>9</v>
      </c>
    </row>
    <row r="8" spans="1:5" x14ac:dyDescent="0.25">
      <c r="A8" s="1" t="s">
        <v>10</v>
      </c>
      <c r="B8" s="1" t="s">
        <v>14</v>
      </c>
      <c r="C8" s="1" t="s">
        <v>15</v>
      </c>
      <c r="D8" s="1" t="s">
        <v>16</v>
      </c>
      <c r="E8" s="1" t="s">
        <v>17</v>
      </c>
    </row>
    <row r="9" spans="1:5" x14ac:dyDescent="0.25">
      <c r="A9" s="1" t="s">
        <v>10</v>
      </c>
      <c r="B9" s="1" t="s">
        <v>20</v>
      </c>
      <c r="C9" s="1" t="s">
        <v>18</v>
      </c>
      <c r="D9" s="1" t="s">
        <v>16</v>
      </c>
      <c r="E9" s="1" t="s">
        <v>17</v>
      </c>
    </row>
    <row r="10" spans="1:5" x14ac:dyDescent="0.25">
      <c r="A10" s="1" t="s">
        <v>10</v>
      </c>
      <c r="B10" s="1" t="s">
        <v>21</v>
      </c>
      <c r="C10" s="1" t="s">
        <v>18</v>
      </c>
      <c r="D10" s="1" t="s">
        <v>16</v>
      </c>
      <c r="E10" s="1" t="s">
        <v>17</v>
      </c>
    </row>
    <row r="11" spans="1:5" x14ac:dyDescent="0.25">
      <c r="A11" s="1" t="s">
        <v>10</v>
      </c>
      <c r="B11" s="1" t="s">
        <v>22</v>
      </c>
      <c r="C11" s="1" t="s">
        <v>19</v>
      </c>
      <c r="D11" s="1" t="s">
        <v>16</v>
      </c>
      <c r="E11" s="1" t="s">
        <v>17</v>
      </c>
    </row>
  </sheetData>
  <pageMargins left="0.7" right="0.7" top="0.75" bottom="0.75" header="0.3" footer="0.3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E10"/>
  <sheetViews>
    <sheetView workbookViewId="0">
      <selection activeCell="B10" sqref="B10"/>
    </sheetView>
  </sheetViews>
  <sheetFormatPr defaultRowHeight="15" x14ac:dyDescent="0.25"/>
  <cols>
    <col min="1" max="1" width="32.28515625" customWidth="1"/>
    <col min="2" max="2" width="28.5703125" bestFit="1" customWidth="1"/>
    <col min="3" max="3" width="6" bestFit="1" customWidth="1"/>
    <col min="4" max="4" width="20.140625" bestFit="1" customWidth="1"/>
    <col min="5" max="5" width="29.7109375" bestFit="1" customWidth="1"/>
  </cols>
  <sheetData>
    <row r="2" spans="1:5" x14ac:dyDescent="0.25">
      <c r="B2" s="2" t="s">
        <v>5</v>
      </c>
    </row>
    <row r="4" spans="1:5" x14ac:dyDescent="0.25">
      <c r="A4" s="3" t="s">
        <v>0</v>
      </c>
      <c r="B4" s="3" t="s">
        <v>2</v>
      </c>
      <c r="C4" s="4" t="s">
        <v>3</v>
      </c>
      <c r="D4" s="3" t="s">
        <v>4</v>
      </c>
      <c r="E4" s="3" t="s">
        <v>1</v>
      </c>
    </row>
    <row r="5" spans="1:5" x14ac:dyDescent="0.25">
      <c r="A5" s="1" t="s">
        <v>23</v>
      </c>
      <c r="B5" s="1" t="s">
        <v>24</v>
      </c>
      <c r="C5" s="5" t="s">
        <v>25</v>
      </c>
      <c r="D5" s="1" t="s">
        <v>26</v>
      </c>
      <c r="E5" s="1" t="s">
        <v>17</v>
      </c>
    </row>
    <row r="6" spans="1:5" x14ac:dyDescent="0.25">
      <c r="A6" s="1"/>
      <c r="B6" s="1" t="s">
        <v>27</v>
      </c>
      <c r="C6" s="5" t="s">
        <v>28</v>
      </c>
      <c r="D6" s="1" t="s">
        <v>26</v>
      </c>
      <c r="E6" s="1" t="s">
        <v>17</v>
      </c>
    </row>
    <row r="7" spans="1:5" x14ac:dyDescent="0.25">
      <c r="A7" s="1"/>
      <c r="B7" s="1" t="s">
        <v>29</v>
      </c>
      <c r="C7" s="5" t="s">
        <v>28</v>
      </c>
      <c r="D7" s="1" t="s">
        <v>26</v>
      </c>
      <c r="E7" s="1" t="s">
        <v>17</v>
      </c>
    </row>
    <row r="8" spans="1:5" x14ac:dyDescent="0.25">
      <c r="A8" s="1"/>
      <c r="B8" s="1" t="s">
        <v>30</v>
      </c>
      <c r="C8" s="5" t="s">
        <v>31</v>
      </c>
      <c r="D8" s="1" t="s">
        <v>32</v>
      </c>
      <c r="E8" s="1" t="s">
        <v>33</v>
      </c>
    </row>
    <row r="9" spans="1:5" x14ac:dyDescent="0.25">
      <c r="A9" s="1"/>
      <c r="B9" s="1" t="s">
        <v>34</v>
      </c>
      <c r="C9" s="5" t="s">
        <v>28</v>
      </c>
      <c r="D9" s="1" t="s">
        <v>32</v>
      </c>
      <c r="E9" s="1" t="s">
        <v>33</v>
      </c>
    </row>
    <row r="10" spans="1:5" x14ac:dyDescent="0.25">
      <c r="A10" s="1"/>
      <c r="B10" s="1" t="s">
        <v>35</v>
      </c>
      <c r="C10" s="5" t="s">
        <v>28</v>
      </c>
      <c r="D10" s="1" t="s">
        <v>32</v>
      </c>
      <c r="E10" s="1" t="s">
        <v>33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E7"/>
  <sheetViews>
    <sheetView workbookViewId="0">
      <selection activeCell="B5" sqref="B5:B7"/>
    </sheetView>
  </sheetViews>
  <sheetFormatPr defaultRowHeight="15" x14ac:dyDescent="0.25"/>
  <cols>
    <col min="1" max="1" width="22" bestFit="1" customWidth="1"/>
    <col min="2" max="2" width="28.5703125" bestFit="1" customWidth="1"/>
    <col min="3" max="3" width="6" bestFit="1" customWidth="1"/>
    <col min="4" max="4" width="20.140625" bestFit="1" customWidth="1"/>
    <col min="5" max="5" width="29.7109375" bestFit="1" customWidth="1"/>
  </cols>
  <sheetData>
    <row r="2" spans="1:5" x14ac:dyDescent="0.25">
      <c r="B2" s="2" t="s">
        <v>5</v>
      </c>
    </row>
    <row r="3" spans="1:5" x14ac:dyDescent="0.25">
      <c r="A3" s="2"/>
      <c r="B3" s="2"/>
      <c r="C3" s="2"/>
      <c r="D3" s="2"/>
      <c r="E3" s="2"/>
    </row>
    <row r="4" spans="1:5" x14ac:dyDescent="0.25">
      <c r="A4" s="3" t="s">
        <v>0</v>
      </c>
      <c r="B4" s="3" t="s">
        <v>2</v>
      </c>
      <c r="C4" s="3" t="s">
        <v>3</v>
      </c>
      <c r="D4" s="3" t="s">
        <v>4</v>
      </c>
      <c r="E4" s="3" t="s">
        <v>1</v>
      </c>
    </row>
    <row r="5" spans="1:5" x14ac:dyDescent="0.25">
      <c r="A5" s="1" t="s">
        <v>36</v>
      </c>
      <c r="B5" s="1" t="s">
        <v>37</v>
      </c>
      <c r="C5" s="1" t="s">
        <v>38</v>
      </c>
      <c r="D5" s="1" t="s">
        <v>39</v>
      </c>
      <c r="E5" s="1" t="s">
        <v>33</v>
      </c>
    </row>
    <row r="6" spans="1:5" x14ac:dyDescent="0.25">
      <c r="A6" s="1" t="s">
        <v>36</v>
      </c>
      <c r="B6" s="1" t="s">
        <v>40</v>
      </c>
      <c r="C6" s="1" t="s">
        <v>38</v>
      </c>
      <c r="D6" s="1" t="s">
        <v>39</v>
      </c>
      <c r="E6" s="1" t="s">
        <v>33</v>
      </c>
    </row>
    <row r="7" spans="1:5" x14ac:dyDescent="0.25">
      <c r="A7" s="1" t="s">
        <v>36</v>
      </c>
      <c r="B7" s="1" t="s">
        <v>41</v>
      </c>
      <c r="C7" s="1" t="s">
        <v>38</v>
      </c>
      <c r="D7" s="1" t="s">
        <v>39</v>
      </c>
      <c r="E7" s="1" t="s">
        <v>33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020D68-FB27-44DE-8DDE-AB7732B03744}">
  <dimension ref="A1:M71"/>
  <sheetViews>
    <sheetView workbookViewId="0">
      <selection activeCell="F70" sqref="F70"/>
    </sheetView>
  </sheetViews>
  <sheetFormatPr defaultRowHeight="15" x14ac:dyDescent="0.25"/>
  <cols>
    <col min="1" max="1" width="6.28515625" customWidth="1"/>
    <col min="2" max="2" width="22.28515625" customWidth="1"/>
    <col min="3" max="3" width="11.28515625" customWidth="1"/>
    <col min="4" max="4" width="10.7109375" customWidth="1"/>
    <col min="8" max="8" width="5.5703125" customWidth="1"/>
    <col min="9" max="9" width="9.140625" customWidth="1"/>
    <col min="11" max="11" width="8" customWidth="1"/>
    <col min="12" max="12" width="9.85546875" customWidth="1"/>
  </cols>
  <sheetData>
    <row r="1" spans="1:13" x14ac:dyDescent="0.25">
      <c r="A1" t="s">
        <v>50</v>
      </c>
    </row>
    <row r="2" spans="1:13" x14ac:dyDescent="0.25">
      <c r="A2" s="14" t="s">
        <v>51</v>
      </c>
      <c r="B2" s="14"/>
    </row>
    <row r="4" spans="1:13" x14ac:dyDescent="0.25">
      <c r="B4" t="s">
        <v>45</v>
      </c>
    </row>
    <row r="5" spans="1:13" x14ac:dyDescent="0.25">
      <c r="A5" s="11" t="s">
        <v>106</v>
      </c>
    </row>
    <row r="6" spans="1:13" x14ac:dyDescent="0.25">
      <c r="B6" t="s">
        <v>57</v>
      </c>
      <c r="C6" s="12" t="s">
        <v>100</v>
      </c>
    </row>
    <row r="8" spans="1:13" x14ac:dyDescent="0.25">
      <c r="B8" t="s">
        <v>52</v>
      </c>
      <c r="C8" t="s">
        <v>36</v>
      </c>
    </row>
    <row r="9" spans="1:13" x14ac:dyDescent="0.25">
      <c r="B9" t="s">
        <v>53</v>
      </c>
      <c r="C9" t="s">
        <v>54</v>
      </c>
    </row>
    <row r="10" spans="1:13" x14ac:dyDescent="0.25">
      <c r="C10" s="9"/>
    </row>
    <row r="11" spans="1:13" ht="75" x14ac:dyDescent="0.25">
      <c r="A11" s="6" t="s">
        <v>42</v>
      </c>
      <c r="B11" s="1" t="s">
        <v>47</v>
      </c>
      <c r="C11" s="10" t="s">
        <v>76</v>
      </c>
      <c r="D11" s="6" t="s">
        <v>77</v>
      </c>
      <c r="E11" s="6" t="s">
        <v>78</v>
      </c>
      <c r="F11" s="6" t="s">
        <v>79</v>
      </c>
      <c r="G11" s="1" t="s">
        <v>48</v>
      </c>
      <c r="H11" s="1" t="s">
        <v>43</v>
      </c>
      <c r="I11" s="1" t="s">
        <v>49</v>
      </c>
      <c r="J11" s="6" t="s">
        <v>80</v>
      </c>
      <c r="K11" s="6" t="s">
        <v>81</v>
      </c>
      <c r="L11" s="6" t="s">
        <v>82</v>
      </c>
      <c r="M11" s="6" t="s">
        <v>83</v>
      </c>
    </row>
    <row r="12" spans="1:13" x14ac:dyDescent="0.25">
      <c r="A12" s="1">
        <v>1</v>
      </c>
      <c r="B12" s="1" t="s">
        <v>75</v>
      </c>
      <c r="C12" s="1">
        <v>70</v>
      </c>
      <c r="D12" s="1">
        <v>70</v>
      </c>
      <c r="E12" s="1">
        <v>67</v>
      </c>
      <c r="F12" s="1">
        <v>30</v>
      </c>
      <c r="G12" s="1">
        <f>SUM(C12:F12)</f>
        <v>237</v>
      </c>
      <c r="H12" s="1" t="s">
        <v>84</v>
      </c>
      <c r="I12" s="1">
        <f>SUM(J12:M12)</f>
        <v>252</v>
      </c>
      <c r="J12" s="1">
        <v>71</v>
      </c>
      <c r="K12" s="1">
        <v>73</v>
      </c>
      <c r="L12" s="1">
        <v>76</v>
      </c>
      <c r="M12" s="1">
        <v>32</v>
      </c>
    </row>
    <row r="13" spans="1:13" x14ac:dyDescent="0.25">
      <c r="A13" s="1">
        <v>2</v>
      </c>
      <c r="B13" s="1" t="s">
        <v>86</v>
      </c>
      <c r="C13" s="1">
        <v>74</v>
      </c>
      <c r="D13" s="1">
        <v>76</v>
      </c>
      <c r="E13" s="1">
        <v>70</v>
      </c>
      <c r="F13" s="1">
        <v>30</v>
      </c>
      <c r="G13" s="1">
        <f t="shared" ref="G13:G14" si="0">SUM(C13:F13)</f>
        <v>250</v>
      </c>
      <c r="H13" s="1" t="s">
        <v>84</v>
      </c>
      <c r="I13" s="1">
        <f t="shared" ref="I13:I14" si="1">SUM(J13:M13)</f>
        <v>263</v>
      </c>
      <c r="J13" s="1">
        <v>77</v>
      </c>
      <c r="K13" s="1">
        <v>77</v>
      </c>
      <c r="L13" s="1">
        <v>77</v>
      </c>
      <c r="M13" s="1">
        <v>32</v>
      </c>
    </row>
    <row r="14" spans="1:13" x14ac:dyDescent="0.25">
      <c r="A14" s="1">
        <v>3</v>
      </c>
      <c r="B14" s="1" t="s">
        <v>87</v>
      </c>
      <c r="C14" s="1">
        <v>70</v>
      </c>
      <c r="D14" s="1">
        <v>72</v>
      </c>
      <c r="E14" s="1">
        <v>67</v>
      </c>
      <c r="F14" s="1">
        <v>30</v>
      </c>
      <c r="G14" s="1">
        <f t="shared" si="0"/>
        <v>239</v>
      </c>
      <c r="H14" s="1" t="s">
        <v>84</v>
      </c>
      <c r="I14" s="1">
        <f t="shared" si="1"/>
        <v>259</v>
      </c>
      <c r="J14" s="1">
        <v>75</v>
      </c>
      <c r="K14" s="1">
        <v>77</v>
      </c>
      <c r="L14" s="1">
        <v>75</v>
      </c>
      <c r="M14" s="1">
        <v>32</v>
      </c>
    </row>
    <row r="15" spans="1:13" x14ac:dyDescent="0.25">
      <c r="B15" s="1" t="s">
        <v>88</v>
      </c>
      <c r="C15" s="1">
        <f>SUM(C12:C14)/3</f>
        <v>71.333333333333329</v>
      </c>
      <c r="D15" s="1">
        <f t="shared" ref="D15:F15" si="2">SUM(D12:D14)/3</f>
        <v>72.666666666666671</v>
      </c>
      <c r="E15" s="1">
        <f t="shared" si="2"/>
        <v>68</v>
      </c>
      <c r="F15" s="1">
        <f t="shared" si="2"/>
        <v>30</v>
      </c>
      <c r="G15" s="1">
        <f>SUM(G12:G14)/3</f>
        <v>242</v>
      </c>
      <c r="H15" s="1" t="s">
        <v>85</v>
      </c>
      <c r="I15" s="1">
        <f>SUM(I12:I14)/3</f>
        <v>258</v>
      </c>
      <c r="J15" s="1">
        <f t="shared" ref="J15:M15" si="3">SUM(J12:J14)/3</f>
        <v>74.333333333333329</v>
      </c>
      <c r="K15" s="1">
        <f t="shared" si="3"/>
        <v>75.666666666666671</v>
      </c>
      <c r="L15" s="1">
        <f t="shared" si="3"/>
        <v>76</v>
      </c>
      <c r="M15" s="1">
        <f t="shared" si="3"/>
        <v>32</v>
      </c>
    </row>
    <row r="16" spans="1:13" x14ac:dyDescent="0.25">
      <c r="H16">
        <f>I15-G15</f>
        <v>16</v>
      </c>
    </row>
    <row r="17" spans="1:13" x14ac:dyDescent="0.25">
      <c r="B17" t="s">
        <v>45</v>
      </c>
    </row>
    <row r="18" spans="1:13" x14ac:dyDescent="0.25">
      <c r="A18" s="11" t="s">
        <v>107</v>
      </c>
    </row>
    <row r="19" spans="1:13" x14ac:dyDescent="0.25">
      <c r="B19" t="s">
        <v>57</v>
      </c>
      <c r="C19" s="12" t="s">
        <v>58</v>
      </c>
    </row>
    <row r="21" spans="1:13" x14ac:dyDescent="0.25">
      <c r="B21" t="s">
        <v>52</v>
      </c>
      <c r="C21" t="s">
        <v>99</v>
      </c>
    </row>
    <row r="22" spans="1:13" x14ac:dyDescent="0.25">
      <c r="B22" t="s">
        <v>53</v>
      </c>
      <c r="C22" t="s">
        <v>54</v>
      </c>
    </row>
    <row r="23" spans="1:13" x14ac:dyDescent="0.25">
      <c r="C23" s="9"/>
    </row>
    <row r="24" spans="1:13" ht="60" x14ac:dyDescent="0.25">
      <c r="A24" s="6" t="s">
        <v>42</v>
      </c>
      <c r="B24" s="6" t="s">
        <v>47</v>
      </c>
      <c r="C24" s="10" t="s">
        <v>101</v>
      </c>
      <c r="D24" s="6" t="s">
        <v>102</v>
      </c>
      <c r="E24" s="6" t="s">
        <v>103</v>
      </c>
      <c r="F24" s="6" t="s">
        <v>105</v>
      </c>
      <c r="G24" s="6" t="s">
        <v>48</v>
      </c>
      <c r="H24" s="6" t="s">
        <v>43</v>
      </c>
      <c r="I24" s="6" t="s">
        <v>49</v>
      </c>
      <c r="J24" s="6" t="s">
        <v>80</v>
      </c>
      <c r="K24" s="6" t="s">
        <v>81</v>
      </c>
      <c r="L24" s="6" t="s">
        <v>82</v>
      </c>
      <c r="M24" s="6" t="s">
        <v>83</v>
      </c>
    </row>
    <row r="25" spans="1:13" x14ac:dyDescent="0.25">
      <c r="A25" s="1">
        <v>1</v>
      </c>
      <c r="B25" s="1" t="s">
        <v>75</v>
      </c>
      <c r="C25" s="1">
        <v>76</v>
      </c>
      <c r="D25" s="1">
        <v>76</v>
      </c>
      <c r="E25" s="1">
        <v>78</v>
      </c>
      <c r="F25" s="1">
        <v>32</v>
      </c>
      <c r="G25" s="1">
        <f>SUM(C25:F25)</f>
        <v>262</v>
      </c>
      <c r="H25" s="13" t="s">
        <v>98</v>
      </c>
      <c r="I25" s="1">
        <f>SUM(J25:M25)</f>
        <v>260</v>
      </c>
      <c r="J25" s="1">
        <v>75</v>
      </c>
      <c r="K25" s="1">
        <v>74</v>
      </c>
      <c r="L25" s="1">
        <v>79</v>
      </c>
      <c r="M25" s="1">
        <v>32</v>
      </c>
    </row>
    <row r="26" spans="1:13" x14ac:dyDescent="0.25">
      <c r="A26" s="1">
        <v>2</v>
      </c>
      <c r="B26" s="1" t="s">
        <v>86</v>
      </c>
      <c r="C26" s="1">
        <v>72</v>
      </c>
      <c r="D26" s="1">
        <v>77</v>
      </c>
      <c r="E26" s="1">
        <v>78</v>
      </c>
      <c r="F26" s="1">
        <v>32</v>
      </c>
      <c r="G26" s="1">
        <f t="shared" ref="G26:G27" si="4">SUM(C26:F26)</f>
        <v>259</v>
      </c>
      <c r="H26" s="13" t="s">
        <v>98</v>
      </c>
      <c r="I26" s="1">
        <f t="shared" ref="I26:I27" si="5">SUM(J26:M26)</f>
        <v>257</v>
      </c>
      <c r="J26" s="1">
        <v>70</v>
      </c>
      <c r="K26" s="1">
        <v>78</v>
      </c>
      <c r="L26" s="1">
        <v>78</v>
      </c>
      <c r="M26" s="1">
        <v>31</v>
      </c>
    </row>
    <row r="27" spans="1:13" x14ac:dyDescent="0.25">
      <c r="A27" s="1">
        <v>3</v>
      </c>
      <c r="B27" s="1" t="s">
        <v>87</v>
      </c>
      <c r="C27" s="1">
        <v>74</v>
      </c>
      <c r="D27" s="1">
        <v>78</v>
      </c>
      <c r="E27" s="1">
        <v>75</v>
      </c>
      <c r="F27" s="1">
        <v>34</v>
      </c>
      <c r="G27" s="1">
        <f t="shared" si="4"/>
        <v>261</v>
      </c>
      <c r="H27" s="13" t="s">
        <v>98</v>
      </c>
      <c r="I27" s="1">
        <f t="shared" si="5"/>
        <v>258</v>
      </c>
      <c r="J27" s="1">
        <v>70</v>
      </c>
      <c r="K27" s="1">
        <v>77</v>
      </c>
      <c r="L27" s="1">
        <v>79</v>
      </c>
      <c r="M27" s="1">
        <v>32</v>
      </c>
    </row>
    <row r="28" spans="1:13" x14ac:dyDescent="0.25">
      <c r="B28" s="1" t="s">
        <v>88</v>
      </c>
      <c r="C28" s="1">
        <f>SUM(C25:C27)/3</f>
        <v>74</v>
      </c>
      <c r="D28" s="1">
        <f t="shared" ref="D28" si="6">SUM(D25:D27)/3</f>
        <v>77</v>
      </c>
      <c r="E28" s="1">
        <f t="shared" ref="E28" si="7">SUM(E25:E27)/3</f>
        <v>77</v>
      </c>
      <c r="F28" s="1">
        <f t="shared" ref="F28" si="8">SUM(F25:F27)/3</f>
        <v>32.666666666666664</v>
      </c>
      <c r="G28" s="1">
        <f>SUM(G25:G27)/3</f>
        <v>260.66666666666669</v>
      </c>
      <c r="H28" s="13" t="s">
        <v>118</v>
      </c>
      <c r="I28" s="1">
        <f>SUM(I25:I27)/3</f>
        <v>258.33333333333331</v>
      </c>
      <c r="J28" s="1">
        <f t="shared" ref="J28" si="9">SUM(J25:J27)/3</f>
        <v>71.666666666666671</v>
      </c>
      <c r="K28" s="1">
        <f t="shared" ref="K28" si="10">SUM(K25:K27)/3</f>
        <v>76.333333333333329</v>
      </c>
      <c r="L28" s="1">
        <f t="shared" ref="L28" si="11">SUM(L25:L27)/3</f>
        <v>78.666666666666671</v>
      </c>
      <c r="M28" s="1">
        <f t="shared" ref="M28" si="12">SUM(M25:M27)/3</f>
        <v>31.666666666666668</v>
      </c>
    </row>
    <row r="29" spans="1:13" x14ac:dyDescent="0.25">
      <c r="H29">
        <f>G28-I28</f>
        <v>2.3333333333333712</v>
      </c>
    </row>
    <row r="30" spans="1:13" x14ac:dyDescent="0.25">
      <c r="C30" t="s">
        <v>119</v>
      </c>
      <c r="J30" t="s">
        <v>121</v>
      </c>
    </row>
    <row r="31" spans="1:13" x14ac:dyDescent="0.25">
      <c r="C31" t="s">
        <v>120</v>
      </c>
      <c r="J31" t="s">
        <v>122</v>
      </c>
    </row>
    <row r="34" spans="1:6" x14ac:dyDescent="0.25">
      <c r="A34" t="s">
        <v>50</v>
      </c>
    </row>
    <row r="35" spans="1:6" x14ac:dyDescent="0.25">
      <c r="A35" s="14" t="s">
        <v>51</v>
      </c>
      <c r="B35" s="14"/>
    </row>
    <row r="37" spans="1:6" x14ac:dyDescent="0.25">
      <c r="A37" s="2" t="s">
        <v>45</v>
      </c>
      <c r="C37" t="s">
        <v>67</v>
      </c>
    </row>
    <row r="40" spans="1:6" ht="30" x14ac:dyDescent="0.25">
      <c r="A40" s="1" t="s">
        <v>61</v>
      </c>
      <c r="B40" s="6" t="s">
        <v>62</v>
      </c>
      <c r="C40" s="6" t="s">
        <v>63</v>
      </c>
      <c r="D40" s="6" t="s">
        <v>64</v>
      </c>
      <c r="E40" s="6" t="s">
        <v>65</v>
      </c>
      <c r="F40" s="6" t="s">
        <v>66</v>
      </c>
    </row>
    <row r="41" spans="1:6" x14ac:dyDescent="0.25">
      <c r="A41" s="1" t="s">
        <v>59</v>
      </c>
      <c r="B41" s="1">
        <v>2</v>
      </c>
      <c r="C41" s="1">
        <v>3</v>
      </c>
      <c r="D41" s="1">
        <f>258+258.333</f>
        <v>516.33300000000008</v>
      </c>
      <c r="E41" s="1">
        <f>16-2.33</f>
        <v>13.67</v>
      </c>
      <c r="F41" s="1">
        <f>M15+M28</f>
        <v>63.666666666666671</v>
      </c>
    </row>
    <row r="42" spans="1:6" x14ac:dyDescent="0.25">
      <c r="A42" s="1" t="s">
        <v>60</v>
      </c>
      <c r="B42" s="1">
        <v>1</v>
      </c>
      <c r="C42" s="1">
        <v>3</v>
      </c>
      <c r="D42" s="1">
        <f>2*260.6667</f>
        <v>521.33339999999998</v>
      </c>
      <c r="E42" s="1">
        <v>2.33</v>
      </c>
      <c r="F42" s="1">
        <f>2*F28</f>
        <v>65.333333333333329</v>
      </c>
    </row>
    <row r="43" spans="1:6" x14ac:dyDescent="0.25">
      <c r="A43" s="1" t="s">
        <v>46</v>
      </c>
      <c r="B43" s="1">
        <v>1</v>
      </c>
      <c r="C43" s="1">
        <v>0</v>
      </c>
      <c r="D43" s="1">
        <f>2*242</f>
        <v>484</v>
      </c>
      <c r="E43" s="1">
        <v>-16</v>
      </c>
      <c r="F43" s="1">
        <f>2*F15</f>
        <v>60</v>
      </c>
    </row>
    <row r="48" spans="1:6" x14ac:dyDescent="0.25">
      <c r="A48" s="2" t="s">
        <v>45</v>
      </c>
      <c r="C48" t="s">
        <v>68</v>
      </c>
    </row>
    <row r="51" spans="1:10" ht="45" customHeight="1" x14ac:dyDescent="0.25">
      <c r="A51" s="1" t="s">
        <v>74</v>
      </c>
      <c r="B51" s="1" t="s">
        <v>69</v>
      </c>
      <c r="C51" s="1" t="s">
        <v>61</v>
      </c>
      <c r="D51" s="6" t="s">
        <v>64</v>
      </c>
      <c r="E51" s="6"/>
      <c r="F51" s="15" t="s">
        <v>70</v>
      </c>
      <c r="G51" s="15"/>
      <c r="H51" s="6" t="s">
        <v>71</v>
      </c>
      <c r="I51" s="6" t="s">
        <v>72</v>
      </c>
      <c r="J51" s="6" t="s">
        <v>73</v>
      </c>
    </row>
    <row r="52" spans="1:10" x14ac:dyDescent="0.25">
      <c r="A52" s="1">
        <v>1</v>
      </c>
      <c r="B52" s="1" t="s">
        <v>6</v>
      </c>
      <c r="C52" s="1" t="s">
        <v>59</v>
      </c>
      <c r="D52" s="1">
        <f t="shared" ref="D52:D60" si="13">SUM(F52:G52)/2</f>
        <v>76</v>
      </c>
      <c r="E52" s="1"/>
      <c r="F52" s="8">
        <v>75.666666666666671</v>
      </c>
      <c r="G52" s="1">
        <v>76.333333333333329</v>
      </c>
      <c r="H52" s="1">
        <v>2</v>
      </c>
      <c r="I52" s="1">
        <v>31.833300000000001</v>
      </c>
      <c r="J52" s="1">
        <v>2</v>
      </c>
    </row>
    <row r="53" spans="1:10" x14ac:dyDescent="0.25">
      <c r="A53" s="1">
        <v>2</v>
      </c>
      <c r="B53" s="1" t="s">
        <v>11</v>
      </c>
      <c r="C53" s="1" t="s">
        <v>59</v>
      </c>
      <c r="D53" s="1">
        <f t="shared" si="13"/>
        <v>73</v>
      </c>
      <c r="E53" s="1"/>
      <c r="F53" s="1">
        <v>74.333333333333329</v>
      </c>
      <c r="G53" s="1">
        <v>71.666666666666671</v>
      </c>
      <c r="H53" s="1">
        <v>2</v>
      </c>
      <c r="I53" s="1"/>
      <c r="J53" s="1">
        <v>0</v>
      </c>
    </row>
    <row r="54" spans="1:10" x14ac:dyDescent="0.25">
      <c r="A54" s="1">
        <v>3</v>
      </c>
      <c r="B54" s="3" t="s">
        <v>12</v>
      </c>
      <c r="C54" s="1" t="s">
        <v>59</v>
      </c>
      <c r="D54" s="3">
        <f t="shared" si="13"/>
        <v>77.333333333333343</v>
      </c>
      <c r="E54" s="1"/>
      <c r="F54" s="1">
        <v>76</v>
      </c>
      <c r="G54" s="1">
        <v>78.666666666666671</v>
      </c>
      <c r="H54" s="1">
        <v>2</v>
      </c>
      <c r="I54" s="1"/>
      <c r="J54" s="1">
        <v>0</v>
      </c>
    </row>
    <row r="55" spans="1:10" x14ac:dyDescent="0.25">
      <c r="A55" s="1">
        <v>4</v>
      </c>
      <c r="B55" s="1" t="s">
        <v>30</v>
      </c>
      <c r="C55" s="1" t="s">
        <v>60</v>
      </c>
      <c r="D55" s="1">
        <f t="shared" si="13"/>
        <v>74</v>
      </c>
      <c r="E55" s="1"/>
      <c r="F55" s="1">
        <v>74</v>
      </c>
      <c r="G55" s="1">
        <v>74</v>
      </c>
      <c r="H55" s="1">
        <v>1</v>
      </c>
      <c r="I55" s="1"/>
      <c r="J55" s="1">
        <v>0</v>
      </c>
    </row>
    <row r="56" spans="1:10" x14ac:dyDescent="0.25">
      <c r="A56" s="1">
        <v>5</v>
      </c>
      <c r="B56" s="3" t="s">
        <v>34</v>
      </c>
      <c r="C56" s="1" t="s">
        <v>60</v>
      </c>
      <c r="D56" s="3">
        <f t="shared" si="13"/>
        <v>77</v>
      </c>
      <c r="E56" s="1"/>
      <c r="F56" s="1">
        <v>77</v>
      </c>
      <c r="G56" s="1">
        <v>77</v>
      </c>
      <c r="H56" s="1">
        <v>1</v>
      </c>
      <c r="I56" s="1">
        <v>32.666670000000003</v>
      </c>
      <c r="J56" s="1">
        <v>1</v>
      </c>
    </row>
    <row r="57" spans="1:10" x14ac:dyDescent="0.25">
      <c r="A57" s="1">
        <v>6</v>
      </c>
      <c r="B57" s="3" t="s">
        <v>35</v>
      </c>
      <c r="C57" s="1" t="s">
        <v>60</v>
      </c>
      <c r="D57" s="3">
        <f t="shared" si="13"/>
        <v>77</v>
      </c>
      <c r="E57" s="1"/>
      <c r="F57" s="1">
        <v>77</v>
      </c>
      <c r="G57" s="1">
        <v>77</v>
      </c>
      <c r="H57" s="1">
        <v>1</v>
      </c>
      <c r="I57" s="1"/>
      <c r="J57" s="1">
        <v>0</v>
      </c>
    </row>
    <row r="58" spans="1:10" x14ac:dyDescent="0.25">
      <c r="A58" s="1">
        <v>7</v>
      </c>
      <c r="B58" s="1" t="s">
        <v>37</v>
      </c>
      <c r="C58" s="1" t="s">
        <v>46</v>
      </c>
      <c r="D58" s="1">
        <f t="shared" si="13"/>
        <v>72.666666666666671</v>
      </c>
      <c r="E58" s="1"/>
      <c r="F58" s="1">
        <v>72.666666666666671</v>
      </c>
      <c r="G58" s="1">
        <v>72.666666666666671</v>
      </c>
      <c r="H58" s="1">
        <v>1</v>
      </c>
      <c r="I58" s="1">
        <v>30</v>
      </c>
      <c r="J58" s="1">
        <v>1</v>
      </c>
    </row>
    <row r="59" spans="1:10" x14ac:dyDescent="0.25">
      <c r="A59" s="1">
        <v>8</v>
      </c>
      <c r="B59" s="1" t="s">
        <v>40</v>
      </c>
      <c r="C59" s="1" t="s">
        <v>46</v>
      </c>
      <c r="D59" s="1">
        <f t="shared" si="13"/>
        <v>68</v>
      </c>
      <c r="E59" s="1"/>
      <c r="F59" s="1">
        <v>68</v>
      </c>
      <c r="G59" s="1">
        <v>68</v>
      </c>
      <c r="H59" s="1">
        <v>1</v>
      </c>
      <c r="I59" s="1"/>
      <c r="J59" s="1">
        <v>0</v>
      </c>
    </row>
    <row r="60" spans="1:10" x14ac:dyDescent="0.25">
      <c r="A60" s="1">
        <v>9</v>
      </c>
      <c r="B60" s="1" t="s">
        <v>41</v>
      </c>
      <c r="C60" s="1" t="s">
        <v>46</v>
      </c>
      <c r="D60" s="1">
        <f t="shared" si="13"/>
        <v>71.333333333333329</v>
      </c>
      <c r="E60" s="1"/>
      <c r="F60" s="1">
        <v>71.333333333333329</v>
      </c>
      <c r="G60" s="1">
        <v>71.333333333333329</v>
      </c>
      <c r="H60" s="1">
        <v>1</v>
      </c>
      <c r="I60" s="1"/>
      <c r="J60" s="1">
        <v>0</v>
      </c>
    </row>
    <row r="63" spans="1:10" x14ac:dyDescent="0.25">
      <c r="C63" t="s">
        <v>119</v>
      </c>
      <c r="J63" t="s">
        <v>121</v>
      </c>
    </row>
    <row r="64" spans="1:10" x14ac:dyDescent="0.25">
      <c r="C64" t="s">
        <v>120</v>
      </c>
      <c r="J64" t="s">
        <v>122</v>
      </c>
    </row>
    <row r="67" spans="1:2" x14ac:dyDescent="0.25">
      <c r="A67" s="17" t="s">
        <v>128</v>
      </c>
      <c r="B67" t="s">
        <v>123</v>
      </c>
    </row>
    <row r="68" spans="1:2" x14ac:dyDescent="0.25">
      <c r="B68" t="s">
        <v>124</v>
      </c>
    </row>
    <row r="69" spans="1:2" x14ac:dyDescent="0.25">
      <c r="B69" t="s">
        <v>125</v>
      </c>
    </row>
    <row r="70" spans="1:2" x14ac:dyDescent="0.25">
      <c r="B70" t="s">
        <v>126</v>
      </c>
    </row>
    <row r="71" spans="1:2" x14ac:dyDescent="0.25">
      <c r="B71" t="s">
        <v>127</v>
      </c>
    </row>
  </sheetData>
  <autoFilter ref="A51:D60" xr:uid="{4D020D68-FB27-44DE-8DDE-AB7732B03744}"/>
  <mergeCells count="3">
    <mergeCell ref="A2:B2"/>
    <mergeCell ref="A35:B35"/>
    <mergeCell ref="F51:G51"/>
  </mergeCells>
  <phoneticPr fontId="2" type="noConversion"/>
  <pageMargins left="0.70866141732283472" right="0.70866141732283472" top="0.15748031496062992" bottom="0.15748031496062992" header="0.31496062992125984" footer="0.31496062992125984"/>
  <pageSetup paperSize="9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8C22AD-0692-45B6-B12B-6CFD91141EA7}">
  <dimension ref="A1:M60"/>
  <sheetViews>
    <sheetView tabSelected="1" zoomScaleNormal="100" workbookViewId="0">
      <selection activeCell="J38" sqref="J38"/>
    </sheetView>
  </sheetViews>
  <sheetFormatPr defaultRowHeight="15" x14ac:dyDescent="0.25"/>
  <cols>
    <col min="1" max="1" width="5.7109375" customWidth="1"/>
    <col min="2" max="2" width="22" customWidth="1"/>
  </cols>
  <sheetData>
    <row r="1" spans="1:13" x14ac:dyDescent="0.25">
      <c r="A1" t="s">
        <v>50</v>
      </c>
    </row>
    <row r="2" spans="1:13" x14ac:dyDescent="0.25">
      <c r="A2" s="7" t="s">
        <v>51</v>
      </c>
      <c r="B2" s="7"/>
    </row>
    <row r="4" spans="1:13" x14ac:dyDescent="0.25">
      <c r="B4" t="s">
        <v>44</v>
      </c>
    </row>
    <row r="5" spans="1:13" x14ac:dyDescent="0.25">
      <c r="A5" s="11" t="s">
        <v>106</v>
      </c>
    </row>
    <row r="6" spans="1:13" x14ac:dyDescent="0.25">
      <c r="B6" t="s">
        <v>56</v>
      </c>
      <c r="C6" s="12" t="s">
        <v>108</v>
      </c>
    </row>
    <row r="8" spans="1:13" x14ac:dyDescent="0.25">
      <c r="B8" t="s">
        <v>52</v>
      </c>
      <c r="C8" t="s">
        <v>54</v>
      </c>
    </row>
    <row r="9" spans="1:13" x14ac:dyDescent="0.25">
      <c r="B9" t="s">
        <v>53</v>
      </c>
      <c r="C9" t="s">
        <v>55</v>
      </c>
    </row>
    <row r="11" spans="1:13" ht="60" x14ac:dyDescent="0.25">
      <c r="A11" s="6" t="s">
        <v>42</v>
      </c>
      <c r="B11" s="1" t="s">
        <v>47</v>
      </c>
      <c r="C11" s="6" t="s">
        <v>89</v>
      </c>
      <c r="D11" s="6" t="s">
        <v>90</v>
      </c>
      <c r="E11" s="6" t="s">
        <v>92</v>
      </c>
      <c r="F11" s="6" t="s">
        <v>91</v>
      </c>
      <c r="G11" s="1" t="s">
        <v>48</v>
      </c>
      <c r="H11" s="1" t="s">
        <v>43</v>
      </c>
      <c r="I11" s="1" t="s">
        <v>49</v>
      </c>
      <c r="J11" s="6" t="s">
        <v>93</v>
      </c>
      <c r="K11" s="6" t="s">
        <v>94</v>
      </c>
      <c r="L11" s="6" t="s">
        <v>96</v>
      </c>
      <c r="M11" s="6" t="s">
        <v>95</v>
      </c>
    </row>
    <row r="12" spans="1:13" x14ac:dyDescent="0.25">
      <c r="A12" s="1">
        <v>1</v>
      </c>
      <c r="B12" s="1" t="s">
        <v>75</v>
      </c>
      <c r="C12" s="1">
        <v>76</v>
      </c>
      <c r="D12" s="1">
        <v>78</v>
      </c>
      <c r="E12" s="1">
        <v>79</v>
      </c>
      <c r="F12" s="1">
        <v>37</v>
      </c>
      <c r="G12" s="1">
        <f>SUM(C12:F12)</f>
        <v>270</v>
      </c>
      <c r="H12" s="1" t="s">
        <v>98</v>
      </c>
      <c r="I12" s="1">
        <f>SUM(J12:M12)</f>
        <v>257</v>
      </c>
      <c r="J12" s="1">
        <v>73</v>
      </c>
      <c r="K12" s="1">
        <v>76</v>
      </c>
      <c r="L12" s="1">
        <v>75</v>
      </c>
      <c r="M12" s="1">
        <v>33</v>
      </c>
    </row>
    <row r="13" spans="1:13" x14ac:dyDescent="0.25">
      <c r="A13" s="1">
        <v>2</v>
      </c>
      <c r="B13" s="1" t="s">
        <v>86</v>
      </c>
      <c r="C13" s="1">
        <v>75</v>
      </c>
      <c r="D13" s="1">
        <v>77</v>
      </c>
      <c r="E13" s="1">
        <v>79</v>
      </c>
      <c r="F13" s="1">
        <v>35</v>
      </c>
      <c r="G13" s="1">
        <f t="shared" ref="G13:G14" si="0">SUM(C13:F13)</f>
        <v>266</v>
      </c>
      <c r="H13" s="1" t="s">
        <v>98</v>
      </c>
      <c r="I13" s="1">
        <f t="shared" ref="I13:I14" si="1">SUM(J13:M13)</f>
        <v>265</v>
      </c>
      <c r="J13" s="1">
        <v>76</v>
      </c>
      <c r="K13" s="1">
        <v>78</v>
      </c>
      <c r="L13" s="1">
        <v>78</v>
      </c>
      <c r="M13" s="1">
        <v>33</v>
      </c>
    </row>
    <row r="14" spans="1:13" x14ac:dyDescent="0.25">
      <c r="A14" s="1">
        <v>3</v>
      </c>
      <c r="B14" s="1" t="s">
        <v>87</v>
      </c>
      <c r="C14" s="1">
        <v>76</v>
      </c>
      <c r="D14" s="1">
        <v>77</v>
      </c>
      <c r="E14" s="1">
        <v>78</v>
      </c>
      <c r="F14" s="1">
        <v>35</v>
      </c>
      <c r="G14" s="1">
        <f t="shared" si="0"/>
        <v>266</v>
      </c>
      <c r="H14" s="1" t="s">
        <v>98</v>
      </c>
      <c r="I14" s="1">
        <f t="shared" si="1"/>
        <v>264</v>
      </c>
      <c r="J14" s="1">
        <v>76</v>
      </c>
      <c r="K14" s="1">
        <v>78</v>
      </c>
      <c r="L14" s="1">
        <v>77</v>
      </c>
      <c r="M14" s="1">
        <v>33</v>
      </c>
    </row>
    <row r="15" spans="1:13" x14ac:dyDescent="0.25">
      <c r="B15" s="1" t="s">
        <v>97</v>
      </c>
      <c r="C15" s="1">
        <f>SUM(C12:C14)/3</f>
        <v>75.666666666666671</v>
      </c>
      <c r="D15" s="1">
        <f t="shared" ref="D15:F15" si="2">SUM(D12:D14)/3</f>
        <v>77.333333333333329</v>
      </c>
      <c r="E15" s="1">
        <f t="shared" si="2"/>
        <v>78.666666666666671</v>
      </c>
      <c r="F15" s="1">
        <f t="shared" si="2"/>
        <v>35.666666666666664</v>
      </c>
      <c r="G15" s="1">
        <f>SUM(C15:F15)</f>
        <v>267.33333333333337</v>
      </c>
      <c r="H15" s="13" t="s">
        <v>118</v>
      </c>
      <c r="I15" s="1">
        <f>SUM(I12:I14)/3</f>
        <v>262</v>
      </c>
      <c r="J15" s="1">
        <f>SUM(J12:J14)/3</f>
        <v>75</v>
      </c>
      <c r="K15" s="1">
        <f t="shared" ref="K15:M15" si="3">SUM(K12:K14)/3</f>
        <v>77.333333333333329</v>
      </c>
      <c r="L15" s="1">
        <f t="shared" si="3"/>
        <v>76.666666666666671</v>
      </c>
      <c r="M15" s="1">
        <f t="shared" si="3"/>
        <v>33</v>
      </c>
    </row>
    <row r="17" spans="1:13" x14ac:dyDescent="0.25">
      <c r="A17" s="11" t="s">
        <v>107</v>
      </c>
    </row>
    <row r="18" spans="1:13" ht="29.25" customHeight="1" x14ac:dyDescent="0.25">
      <c r="B18" t="s">
        <v>56</v>
      </c>
      <c r="C18" s="16" t="s">
        <v>104</v>
      </c>
      <c r="D18" s="16"/>
      <c r="E18" s="16"/>
      <c r="F18" s="16"/>
      <c r="G18" s="16"/>
      <c r="H18" s="16"/>
      <c r="I18" s="16"/>
      <c r="J18" s="16"/>
      <c r="K18" s="16"/>
      <c r="L18" s="16"/>
      <c r="M18" s="16"/>
    </row>
    <row r="20" spans="1:13" x14ac:dyDescent="0.25">
      <c r="B20" t="s">
        <v>52</v>
      </c>
      <c r="C20" t="s">
        <v>55</v>
      </c>
    </row>
    <row r="21" spans="1:13" x14ac:dyDescent="0.25">
      <c r="B21" t="s">
        <v>53</v>
      </c>
      <c r="C21" t="s">
        <v>54</v>
      </c>
    </row>
    <row r="23" spans="1:13" ht="60" x14ac:dyDescent="0.25">
      <c r="A23" s="6" t="s">
        <v>42</v>
      </c>
      <c r="B23" s="1" t="s">
        <v>47</v>
      </c>
      <c r="C23" s="6" t="s">
        <v>109</v>
      </c>
      <c r="D23" s="6" t="s">
        <v>110</v>
      </c>
      <c r="E23" s="6" t="s">
        <v>111</v>
      </c>
      <c r="F23" s="6" t="s">
        <v>113</v>
      </c>
      <c r="G23" s="6" t="s">
        <v>48</v>
      </c>
      <c r="H23" s="6" t="s">
        <v>43</v>
      </c>
      <c r="I23" s="6" t="s">
        <v>49</v>
      </c>
      <c r="J23" s="6" t="s">
        <v>112</v>
      </c>
      <c r="K23" s="6" t="s">
        <v>114</v>
      </c>
      <c r="L23" s="6" t="s">
        <v>115</v>
      </c>
      <c r="M23" s="6" t="s">
        <v>116</v>
      </c>
    </row>
    <row r="24" spans="1:13" x14ac:dyDescent="0.25">
      <c r="A24" s="1">
        <v>1</v>
      </c>
      <c r="B24" s="1" t="s">
        <v>75</v>
      </c>
      <c r="C24" s="1">
        <v>75</v>
      </c>
      <c r="D24" s="1">
        <v>79</v>
      </c>
      <c r="E24" s="1">
        <v>76</v>
      </c>
      <c r="F24" s="1">
        <v>32</v>
      </c>
      <c r="G24" s="1">
        <f>SUM(C24:F24)</f>
        <v>262</v>
      </c>
      <c r="H24" s="1" t="s">
        <v>84</v>
      </c>
      <c r="I24" s="1">
        <f>SUM(J24:M24)</f>
        <v>265</v>
      </c>
      <c r="J24" s="1">
        <v>77</v>
      </c>
      <c r="K24" s="1">
        <v>79</v>
      </c>
      <c r="L24" s="1">
        <v>75</v>
      </c>
      <c r="M24" s="1">
        <v>34</v>
      </c>
    </row>
    <row r="25" spans="1:13" x14ac:dyDescent="0.25">
      <c r="A25" s="1">
        <v>2</v>
      </c>
      <c r="B25" s="1" t="s">
        <v>86</v>
      </c>
      <c r="C25" s="1">
        <v>73</v>
      </c>
      <c r="D25" s="1">
        <v>77</v>
      </c>
      <c r="E25" s="1">
        <v>78</v>
      </c>
      <c r="F25" s="1">
        <v>35</v>
      </c>
      <c r="G25" s="1">
        <f t="shared" ref="G25:G26" si="4">SUM(C25:F25)</f>
        <v>263</v>
      </c>
      <c r="H25" s="1" t="s">
        <v>98</v>
      </c>
      <c r="I25" s="1">
        <f t="shared" ref="I25:I26" si="5">SUM(J25:M25)</f>
        <v>256</v>
      </c>
      <c r="J25" s="1">
        <v>70</v>
      </c>
      <c r="K25" s="1">
        <v>78</v>
      </c>
      <c r="L25" s="1">
        <v>75</v>
      </c>
      <c r="M25" s="1">
        <v>33</v>
      </c>
    </row>
    <row r="26" spans="1:13" x14ac:dyDescent="0.25">
      <c r="A26" s="1">
        <v>3</v>
      </c>
      <c r="B26" s="1" t="s">
        <v>87</v>
      </c>
      <c r="C26" s="1">
        <v>75</v>
      </c>
      <c r="D26" s="1">
        <v>78</v>
      </c>
      <c r="E26" s="1">
        <v>77</v>
      </c>
      <c r="F26" s="1">
        <v>34</v>
      </c>
      <c r="G26" s="1">
        <f t="shared" si="4"/>
        <v>264</v>
      </c>
      <c r="H26" s="1" t="s">
        <v>98</v>
      </c>
      <c r="I26" s="1">
        <f t="shared" si="5"/>
        <v>258</v>
      </c>
      <c r="J26" s="1">
        <v>71</v>
      </c>
      <c r="K26" s="1">
        <v>79</v>
      </c>
      <c r="L26" s="1">
        <v>76</v>
      </c>
      <c r="M26" s="1">
        <v>32</v>
      </c>
    </row>
    <row r="27" spans="1:13" x14ac:dyDescent="0.25">
      <c r="B27" s="1" t="s">
        <v>97</v>
      </c>
      <c r="C27" s="1">
        <f>SUM(C24:C26)/3</f>
        <v>74.333333333333329</v>
      </c>
      <c r="D27" s="1">
        <f t="shared" ref="D27" si="6">SUM(D24:D26)/3</f>
        <v>78</v>
      </c>
      <c r="E27" s="1">
        <f t="shared" ref="E27" si="7">SUM(E24:E26)/3</f>
        <v>77</v>
      </c>
      <c r="F27" s="1">
        <f t="shared" ref="F27" si="8">SUM(F24:F26)/3</f>
        <v>33.666666666666664</v>
      </c>
      <c r="G27" s="1">
        <f t="shared" ref="G27" si="9">SUM(G24:G26)/3</f>
        <v>263</v>
      </c>
      <c r="H27" s="13" t="s">
        <v>117</v>
      </c>
      <c r="I27" s="1">
        <f>SUM(I24:I26)/3</f>
        <v>259.66666666666669</v>
      </c>
      <c r="J27" s="1">
        <f>SUM(J24:J26)/3</f>
        <v>72.666666666666671</v>
      </c>
      <c r="K27" s="1">
        <f t="shared" ref="K27" si="10">SUM(K24:K26)/3</f>
        <v>78.666666666666671</v>
      </c>
      <c r="L27" s="1">
        <f t="shared" ref="L27" si="11">SUM(L24:L26)/3</f>
        <v>75.333333333333329</v>
      </c>
      <c r="M27" s="1">
        <f t="shared" ref="M27" si="12">SUM(M24:M26)/3</f>
        <v>33</v>
      </c>
    </row>
    <row r="28" spans="1:13" x14ac:dyDescent="0.25">
      <c r="H28">
        <f>G27-I27</f>
        <v>3.3333333333333144</v>
      </c>
    </row>
    <row r="29" spans="1:13" x14ac:dyDescent="0.25">
      <c r="C29" t="s">
        <v>119</v>
      </c>
      <c r="J29" t="s">
        <v>121</v>
      </c>
    </row>
    <row r="30" spans="1:13" x14ac:dyDescent="0.25">
      <c r="C30" t="s">
        <v>120</v>
      </c>
      <c r="J30" t="s">
        <v>122</v>
      </c>
    </row>
    <row r="32" spans="1:13" x14ac:dyDescent="0.25">
      <c r="A32" t="s">
        <v>50</v>
      </c>
    </row>
    <row r="33" spans="1:6" x14ac:dyDescent="0.25">
      <c r="A33" s="14" t="s">
        <v>51</v>
      </c>
      <c r="B33" s="14"/>
    </row>
    <row r="35" spans="1:6" x14ac:dyDescent="0.25">
      <c r="A35" t="s">
        <v>44</v>
      </c>
      <c r="C35" t="s">
        <v>67</v>
      </c>
    </row>
    <row r="38" spans="1:6" ht="30" x14ac:dyDescent="0.25">
      <c r="A38" s="1" t="s">
        <v>61</v>
      </c>
      <c r="B38" s="6" t="s">
        <v>62</v>
      </c>
      <c r="C38" s="6" t="s">
        <v>63</v>
      </c>
      <c r="D38" s="6" t="s">
        <v>64</v>
      </c>
      <c r="E38" s="6" t="s">
        <v>65</v>
      </c>
      <c r="F38" s="6" t="s">
        <v>66</v>
      </c>
    </row>
    <row r="39" spans="1:6" x14ac:dyDescent="0.25">
      <c r="A39" s="1" t="s">
        <v>59</v>
      </c>
      <c r="B39" s="1">
        <v>2</v>
      </c>
      <c r="C39" s="1">
        <v>4</v>
      </c>
      <c r="D39" s="1">
        <f>SUM(G15,I27)</f>
        <v>527</v>
      </c>
      <c r="E39" s="1">
        <v>2</v>
      </c>
      <c r="F39" s="1">
        <f>F15+M27</f>
        <v>68.666666666666657</v>
      </c>
    </row>
    <row r="40" spans="1:6" x14ac:dyDescent="0.25">
      <c r="A40" s="1" t="s">
        <v>60</v>
      </c>
      <c r="B40" s="1">
        <v>2</v>
      </c>
      <c r="C40" s="1">
        <v>2</v>
      </c>
      <c r="D40" s="1">
        <f>SUM(I15,G27)</f>
        <v>525</v>
      </c>
      <c r="E40" s="1">
        <v>-2</v>
      </c>
      <c r="F40" s="1">
        <f>M15+F27</f>
        <v>66.666666666666657</v>
      </c>
    </row>
    <row r="44" spans="1:6" x14ac:dyDescent="0.25">
      <c r="A44" t="s">
        <v>50</v>
      </c>
    </row>
    <row r="45" spans="1:6" x14ac:dyDescent="0.25">
      <c r="A45" s="14" t="s">
        <v>51</v>
      </c>
      <c r="B45" s="14"/>
    </row>
    <row r="47" spans="1:6" x14ac:dyDescent="0.25">
      <c r="A47" t="s">
        <v>44</v>
      </c>
      <c r="C47" t="s">
        <v>68</v>
      </c>
    </row>
    <row r="50" spans="1:12" ht="45" customHeight="1" x14ac:dyDescent="0.25">
      <c r="A50" s="1" t="s">
        <v>74</v>
      </c>
      <c r="B50" s="1" t="s">
        <v>69</v>
      </c>
      <c r="C50" s="1" t="s">
        <v>61</v>
      </c>
      <c r="D50" s="6" t="s">
        <v>64</v>
      </c>
      <c r="E50" s="6"/>
      <c r="F50" s="15" t="s">
        <v>70</v>
      </c>
      <c r="G50" s="15"/>
      <c r="H50" s="6" t="s">
        <v>71</v>
      </c>
      <c r="I50" s="6" t="s">
        <v>72</v>
      </c>
      <c r="J50" s="6" t="s">
        <v>73</v>
      </c>
    </row>
    <row r="51" spans="1:12" x14ac:dyDescent="0.25">
      <c r="A51" s="1">
        <v>1</v>
      </c>
      <c r="B51" s="3" t="s">
        <v>14</v>
      </c>
      <c r="C51" s="1" t="s">
        <v>59</v>
      </c>
      <c r="D51" s="3">
        <f>SUM(F51:G51)/2</f>
        <v>78</v>
      </c>
      <c r="E51" s="1"/>
      <c r="F51" s="1">
        <v>77.333333333333329</v>
      </c>
      <c r="G51" s="1">
        <v>78.666666666666671</v>
      </c>
      <c r="H51" s="1">
        <v>2</v>
      </c>
      <c r="I51" s="1">
        <f>(K51+L51)/2</f>
        <v>34.333333333333329</v>
      </c>
      <c r="J51" s="1">
        <v>2</v>
      </c>
      <c r="K51">
        <v>35.666666666666664</v>
      </c>
      <c r="L51">
        <v>33</v>
      </c>
    </row>
    <row r="52" spans="1:12" x14ac:dyDescent="0.25">
      <c r="A52" s="1">
        <v>2</v>
      </c>
      <c r="B52" s="3" t="s">
        <v>20</v>
      </c>
      <c r="C52" s="1" t="s">
        <v>59</v>
      </c>
      <c r="D52" s="3">
        <f t="shared" ref="D52:D56" si="13">SUM(F52:G52)/2</f>
        <v>77</v>
      </c>
      <c r="E52" s="1"/>
      <c r="F52" s="1">
        <v>78.666666666666671</v>
      </c>
      <c r="G52" s="1">
        <v>75.333333333333329</v>
      </c>
      <c r="H52" s="1">
        <v>2</v>
      </c>
      <c r="I52" s="1">
        <v>0</v>
      </c>
      <c r="J52" s="1">
        <v>0</v>
      </c>
    </row>
    <row r="53" spans="1:12" x14ac:dyDescent="0.25">
      <c r="A53" s="1">
        <v>3</v>
      </c>
      <c r="B53" s="1" t="s">
        <v>21</v>
      </c>
      <c r="C53" s="1" t="s">
        <v>59</v>
      </c>
      <c r="D53" s="1">
        <f t="shared" si="13"/>
        <v>74.166666666666671</v>
      </c>
      <c r="E53" s="1"/>
      <c r="F53" s="1">
        <v>75.666666666666671</v>
      </c>
      <c r="G53" s="1">
        <v>72.666666666666671</v>
      </c>
      <c r="H53" s="1">
        <v>2</v>
      </c>
      <c r="I53" s="1">
        <v>0</v>
      </c>
      <c r="J53" s="1">
        <v>0</v>
      </c>
    </row>
    <row r="54" spans="1:12" x14ac:dyDescent="0.25">
      <c r="A54" s="1">
        <v>4</v>
      </c>
      <c r="B54" s="1" t="s">
        <v>24</v>
      </c>
      <c r="C54" s="1" t="s">
        <v>60</v>
      </c>
      <c r="D54" s="1">
        <f t="shared" si="13"/>
        <v>74.666666666666657</v>
      </c>
      <c r="E54" s="1"/>
      <c r="F54" s="1">
        <v>75</v>
      </c>
      <c r="G54" s="1">
        <v>74.333333333333329</v>
      </c>
      <c r="H54" s="1">
        <v>2</v>
      </c>
      <c r="I54" s="1">
        <v>0</v>
      </c>
      <c r="J54" s="1">
        <v>0</v>
      </c>
    </row>
    <row r="55" spans="1:12" x14ac:dyDescent="0.25">
      <c r="A55" s="1">
        <v>5</v>
      </c>
      <c r="B55" s="3" t="s">
        <v>27</v>
      </c>
      <c r="C55" s="1" t="s">
        <v>60</v>
      </c>
      <c r="D55" s="3">
        <f t="shared" si="13"/>
        <v>77.666666666666657</v>
      </c>
      <c r="E55" s="1"/>
      <c r="F55" s="1">
        <v>77.333333333333329</v>
      </c>
      <c r="G55" s="1">
        <v>78</v>
      </c>
      <c r="H55" s="1">
        <v>2</v>
      </c>
      <c r="I55" s="1">
        <f>(K55+L55)/2</f>
        <v>33.333333333333329</v>
      </c>
      <c r="J55" s="1">
        <v>2</v>
      </c>
      <c r="K55">
        <v>33</v>
      </c>
      <c r="L55">
        <v>33.666666666666664</v>
      </c>
    </row>
    <row r="56" spans="1:12" x14ac:dyDescent="0.25">
      <c r="A56" s="1">
        <v>6</v>
      </c>
      <c r="B56" s="1" t="s">
        <v>29</v>
      </c>
      <c r="C56" s="1" t="s">
        <v>60</v>
      </c>
      <c r="D56" s="1">
        <f t="shared" si="13"/>
        <v>76.833333333333343</v>
      </c>
      <c r="E56" s="1"/>
      <c r="F56" s="1">
        <v>76.666666666666671</v>
      </c>
      <c r="G56" s="1">
        <v>77</v>
      </c>
      <c r="H56" s="1">
        <v>2</v>
      </c>
      <c r="I56" s="1">
        <v>0</v>
      </c>
      <c r="J56" s="1">
        <v>0</v>
      </c>
    </row>
    <row r="59" spans="1:12" x14ac:dyDescent="0.25">
      <c r="C59" t="s">
        <v>119</v>
      </c>
      <c r="J59" t="s">
        <v>121</v>
      </c>
    </row>
    <row r="60" spans="1:12" x14ac:dyDescent="0.25">
      <c r="C60" t="s">
        <v>120</v>
      </c>
      <c r="J60" t="s">
        <v>122</v>
      </c>
    </row>
  </sheetData>
  <mergeCells count="4">
    <mergeCell ref="A33:B33"/>
    <mergeCell ref="A45:B45"/>
    <mergeCell ref="F50:G50"/>
    <mergeCell ref="C18:M18"/>
  </mergeCells>
  <pageMargins left="0.70866141732283472" right="0.70866141732283472" top="0.19685039370078741" bottom="0.15748031496062992" header="0.31496062992125984" footer="0.31496062992125984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5</vt:i4>
      </vt:variant>
    </vt:vector>
  </HeadingPairs>
  <TitlesOfParts>
    <vt:vector size="5" baseType="lpstr">
      <vt:lpstr>CNPR</vt:lpstr>
      <vt:lpstr>CNRV</vt:lpstr>
      <vt:lpstr>LTVA</vt:lpstr>
      <vt:lpstr>incepatori</vt:lpstr>
      <vt:lpstr>avansati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2024-04-18T04:52:05Z</dcterms:modified>
</cp:coreProperties>
</file>